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850" activeTab="0"/>
  </bookViews>
  <sheets>
    <sheet name="Inc Stat" sheetId="1" r:id="rId1"/>
    <sheet name="B.S" sheetId="2" r:id="rId2"/>
    <sheet name="Equity" sheetId="3" r:id="rId3"/>
    <sheet name="Cash flow (2)" sheetId="4" r:id="rId4"/>
    <sheet name="Sheet3" sheetId="5" r:id="rId5"/>
  </sheets>
  <definedNames>
    <definedName name="_xlnm.Print_Area" localSheetId="1">'B.S'!$A$1:$G$58</definedName>
    <definedName name="_xlnm.Print_Area" localSheetId="3">'Cash flow (2)'!$A$1:$G$59</definedName>
    <definedName name="_xlnm.Print_Area" localSheetId="0">'Inc Stat'!$B$2:$F$46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<sst xmlns="http://schemas.openxmlformats.org/spreadsheetml/2006/main" count="171" uniqueCount="118">
  <si>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Revenue </t>
  </si>
  <si>
    <t xml:space="preserve">Other Operating Income </t>
  </si>
  <si>
    <t>-</t>
  </si>
  <si>
    <t>Cost of Software and Other Related Costs</t>
  </si>
  <si>
    <t>Staff Costs</t>
  </si>
  <si>
    <t xml:space="preserve">Depreciation and Amortisation Expenses </t>
  </si>
  <si>
    <t>Other Operating Expenses</t>
  </si>
  <si>
    <t>Profit From Operations</t>
  </si>
  <si>
    <t>Finance Costs</t>
  </si>
  <si>
    <t>Profit Before Taxation</t>
  </si>
  <si>
    <t>Taxation</t>
  </si>
  <si>
    <t xml:space="preserve">Net Profit for the Year </t>
  </si>
  <si>
    <t xml:space="preserve">Current </t>
  </si>
  <si>
    <t>Year</t>
  </si>
  <si>
    <t>Quarter</t>
  </si>
  <si>
    <t>Preceding Year</t>
  </si>
  <si>
    <t>Corresponding</t>
  </si>
  <si>
    <t>RM'000</t>
  </si>
  <si>
    <t>To Date</t>
  </si>
  <si>
    <t>Basic Earnings per Share (sen)</t>
  </si>
  <si>
    <t>Diluted earnings per share (sen)</t>
  </si>
  <si>
    <t>Property, Plant and Equipment</t>
  </si>
  <si>
    <t>Subsidiaries</t>
  </si>
  <si>
    <t>Intangible Asset</t>
  </si>
  <si>
    <t>Development Costs</t>
  </si>
  <si>
    <t>Work In Progress</t>
  </si>
  <si>
    <t>Amount Due from Subsidiary</t>
  </si>
  <si>
    <t>Amount Due from Holding Company</t>
  </si>
  <si>
    <t>Cash and Bank Balances</t>
  </si>
  <si>
    <t>Amount Due to Director</t>
  </si>
  <si>
    <t>Borrowings</t>
  </si>
  <si>
    <t>Hire Purchase Creditors</t>
  </si>
  <si>
    <t>NET CURRENT ASSETS</t>
  </si>
  <si>
    <t xml:space="preserve">FINANCED BY : </t>
  </si>
  <si>
    <t>SHARE CAPITAL</t>
  </si>
  <si>
    <t>RETAINED PROFITS</t>
  </si>
  <si>
    <t>Non-Current Assets</t>
  </si>
  <si>
    <t>Current Assets</t>
  </si>
  <si>
    <t>Current Liabilities</t>
  </si>
  <si>
    <t>Long Term Liabilities</t>
  </si>
  <si>
    <t>Security Deposit with Licensed Financial  Institution</t>
  </si>
  <si>
    <t>Profit before depreciation and amortisation and finance costs</t>
  </si>
  <si>
    <t>Trade Receivables</t>
  </si>
  <si>
    <t>Other Receivables</t>
  </si>
  <si>
    <t>Trade Payables</t>
  </si>
  <si>
    <t>Other Payables</t>
  </si>
  <si>
    <t>NET ASSETS PER SHARE (RM)</t>
  </si>
  <si>
    <t>Quarterly Report on Consolidated Results for the 1st Quarter Ended 31 March 2006</t>
  </si>
  <si>
    <t>Condensed Consolidated Income Statement</t>
  </si>
  <si>
    <t>(The figures have not been audited)</t>
  </si>
  <si>
    <t>31/03/2006</t>
  </si>
  <si>
    <t>Condensed Consolidated Balance Sheet</t>
  </si>
  <si>
    <t>As At End of  Current</t>
  </si>
  <si>
    <t>As At Preceeding</t>
  </si>
  <si>
    <t>financial Year End</t>
  </si>
  <si>
    <t>31/12/2005</t>
  </si>
  <si>
    <t>Amount Due to Shareholder</t>
  </si>
  <si>
    <t xml:space="preserve">GROUP </t>
  </si>
  <si>
    <t>NOTE</t>
  </si>
  <si>
    <t>Share</t>
  </si>
  <si>
    <t>Capital</t>
  </si>
  <si>
    <t>Premium</t>
  </si>
  <si>
    <t>Revaluation</t>
  </si>
  <si>
    <t>Reserve</t>
  </si>
  <si>
    <t>Translation</t>
  </si>
  <si>
    <r>
      <t>Retained</t>
    </r>
    <r>
      <rPr>
        <u val="single"/>
        <sz val="11"/>
        <rFont val="Times New Roman"/>
        <family val="1"/>
      </rPr>
      <t xml:space="preserve"> </t>
    </r>
  </si>
  <si>
    <t>Profits</t>
  </si>
  <si>
    <t>Total</t>
  </si>
  <si>
    <t>Net Profit for</t>
  </si>
  <si>
    <t xml:space="preserve">the Year </t>
  </si>
  <si>
    <t>Issue of Share Capital</t>
  </si>
  <si>
    <t xml:space="preserve">Period </t>
  </si>
  <si>
    <t>Ended</t>
  </si>
  <si>
    <t>CASH FLOWS FROM OPERATING ACTIVITIES</t>
  </si>
  <si>
    <t>Adjustments For :</t>
  </si>
  <si>
    <t>Loss on Disposal of Property, Plant and Equipment</t>
  </si>
  <si>
    <t xml:space="preserve">   Overdraft Interest </t>
  </si>
  <si>
    <t xml:space="preserve">   Depreciation and Amortisation Expenses</t>
  </si>
  <si>
    <t xml:space="preserve">   Hire Purchase Interest </t>
  </si>
  <si>
    <t>Operating Profit Before Working Capital Changes</t>
  </si>
  <si>
    <t xml:space="preserve">   Increase in Amount Due from Subsidiary </t>
  </si>
  <si>
    <t xml:space="preserve">   Decrease in Amount Due to Subsidiary</t>
  </si>
  <si>
    <t xml:space="preserve">   Increase in Payables </t>
  </si>
  <si>
    <t xml:space="preserve">Cash (Used in) / Generated From Operations </t>
  </si>
  <si>
    <t xml:space="preserve">   Interest Expenses Paid </t>
  </si>
  <si>
    <t>Net Cash (Used in) / Generated From Operating Activities</t>
  </si>
  <si>
    <t>CASH FLOWS FROM INVESTING ACTIVITIES</t>
  </si>
  <si>
    <t xml:space="preserve">   Purchase of Property, Plant and Equipment</t>
  </si>
  <si>
    <t>Net Cash Used In Investing Activity</t>
  </si>
  <si>
    <t>CASH FLOWS FROM FINANCING ACTIVITIES</t>
  </si>
  <si>
    <t xml:space="preserve">   Increase in Security Deposit with Licensed Financial Institution               </t>
  </si>
  <si>
    <t xml:space="preserve">   Repayment of Hire Purchase Creditors</t>
  </si>
  <si>
    <t>Net Cash Used In Financing Activities</t>
  </si>
  <si>
    <t>NET (DECREASE) / INCREASE IN CASH AND CASH EQUIVALENTS</t>
  </si>
  <si>
    <t>CASH AND CASH EQUIVALENTS BROUGHT FORWARD</t>
  </si>
  <si>
    <t>CASH AND CASH EQUIVALENTS CARRIED FORWARD</t>
  </si>
  <si>
    <t>(Incorporated In Malaysia)</t>
  </si>
  <si>
    <r>
      <t xml:space="preserve">AIROCOM TECHNOLOGY BERHAD </t>
    </r>
    <r>
      <rPr>
        <b/>
        <sz val="10"/>
        <rFont val="Times New Roman"/>
        <family val="1"/>
      </rPr>
      <t>(498908-A)</t>
    </r>
  </si>
  <si>
    <t>(RM'000)</t>
  </si>
  <si>
    <t xml:space="preserve">Balance as at </t>
  </si>
  <si>
    <t>Balance as at 31/03/2006</t>
  </si>
  <si>
    <t>Condensed statement of Changes in Equity for the 1st Quarter ended 31 March 2006</t>
  </si>
  <si>
    <t>Condensed Consolidated Cash Flow Statement for the 1st Quarter ended 31 March 2006</t>
  </si>
  <si>
    <t xml:space="preserve">The Condensed Consolidated Balance Sheet should be read in conjuction with the financial statements for the </t>
  </si>
  <si>
    <t xml:space="preserve">The Condensed Statement of Changes in Equity should be read in conjuction with the financial statements for the </t>
  </si>
  <si>
    <t>The Condensed Consolidated Income Statement should be read in conjunction with the financial statements</t>
  </si>
  <si>
    <t xml:space="preserve">   Increase in Amount Due to Shareholder</t>
  </si>
  <si>
    <t xml:space="preserve">   Increase  in Amount Due to Director</t>
  </si>
  <si>
    <t xml:space="preserve">INDIVIDUAL QUARTER </t>
  </si>
  <si>
    <t xml:space="preserve">   Decrease in Amount Due from Holding Company</t>
  </si>
  <si>
    <t xml:space="preserve">   (Increase) / Decrease in Work In Progress</t>
  </si>
  <si>
    <t xml:space="preserve">   Increase in Receivables </t>
  </si>
  <si>
    <t xml:space="preserve">   Decrease in Development Cost </t>
  </si>
  <si>
    <t xml:space="preserve">   Drawdown of Term Loan</t>
  </si>
  <si>
    <t>for the 3 months period ended 31 March 2006</t>
  </si>
  <si>
    <t xml:space="preserve">The Condensed Consolidated Cash Flow Statement should be read in conjuction with the financial statements </t>
  </si>
  <si>
    <t>CUMMULATIVE QUARTER</t>
  </si>
  <si>
    <t xml:space="preserve">   Decrease in Amount Due to Related Company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</si>
</sst>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0.00_);\(0.00\)"/>
    <numFmt numFmtId="182" formatCode="#,##0.000"/>
    <numFmt numFmtId="183" formatCode="#,##0.0000"/>
    <numFmt numFmtId="184" formatCode="#,##0.00000"/>
    <numFmt numFmtId="185" formatCode="#,##0.000000"/>
    <numFmt numFmtId="186" formatCode="[$-409]dddd\,\ mmmm\ dd\,\ yyyy"/>
    <numFmt numFmtId="187" formatCode="[$-409]d\-mmm\-yy;@"/>
    <numFmt numFmtId="188" formatCode="0_);\(0\)"/>
    <numFmt numFmtId="189" formatCode="0.0"/>
    <numFmt numFmtId="190" formatCode="0.00000"/>
    <numFmt numFmtId="191" formatCode="0.0000"/>
    <numFmt numFmtId="192" formatCode="0.000"/>
    <numFmt numFmtId="193" formatCode="[$-409]h:mm:ss\ AM/PM"/>
    <numFmt numFmtId="194" formatCode="#,##0.0_);\(#,##0.0\)"/>
    <numFmt numFmtId="195" formatCode="_(* #,##0.0_);_(* \(#,##0.0\);_(* &quot;-&quot;?_);_(@_)"/>
  </numFmts>
  <fonts count="13">
    <font>
      <sz val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14" fontId="7" fillId="2" borderId="6" xfId="0" applyNumberFormat="1" applyFont="1" applyFill="1" applyBorder="1" applyAlignment="1">
      <alignment horizontal="center" vertical="top" wrapText="1"/>
    </xf>
    <xf numFmtId="14" fontId="7" fillId="2" borderId="5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41" fontId="7" fillId="0" borderId="1" xfId="16" applyFont="1" applyBorder="1" applyAlignment="1">
      <alignment horizontal="right" vertical="top" wrapText="1"/>
    </xf>
    <xf numFmtId="41" fontId="7" fillId="0" borderId="3" xfId="16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7" fillId="0" borderId="9" xfId="15" applyFont="1" applyBorder="1" applyAlignment="1">
      <alignment/>
    </xf>
    <xf numFmtId="3" fontId="7" fillId="0" borderId="14" xfId="0" applyNumberFormat="1" applyFont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vertical="top" wrapText="1"/>
    </xf>
    <xf numFmtId="0" fontId="8" fillId="0" borderId="0" xfId="0" applyFont="1" applyAlignment="1">
      <alignment/>
    </xf>
    <xf numFmtId="43" fontId="7" fillId="0" borderId="6" xfId="15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" fontId="7" fillId="0" borderId="15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7" fillId="0" borderId="0" xfId="0" applyNumberFormat="1" applyFont="1" applyAlignment="1">
      <alignment horizontal="lef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 wrapText="1"/>
    </xf>
    <xf numFmtId="175" fontId="7" fillId="0" borderId="0" xfId="15" applyNumberFormat="1" applyFont="1" applyAlignment="1">
      <alignment horizontal="right" vertical="top" wrapText="1"/>
    </xf>
    <xf numFmtId="175" fontId="7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7" fillId="0" borderId="21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justify"/>
    </xf>
    <xf numFmtId="3" fontId="7" fillId="0" borderId="22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175" fontId="7" fillId="0" borderId="3" xfId="15" applyNumberFormat="1" applyFont="1" applyBorder="1" applyAlignment="1">
      <alignment vertical="top" wrapText="1"/>
    </xf>
    <xf numFmtId="0" fontId="7" fillId="0" borderId="6" xfId="0" applyFont="1" applyFill="1" applyBorder="1" applyAlignment="1">
      <alignment/>
    </xf>
    <xf numFmtId="175" fontId="7" fillId="0" borderId="6" xfId="15" applyNumberFormat="1" applyFont="1" applyBorder="1" applyAlignment="1">
      <alignment vertical="top" wrapText="1"/>
    </xf>
    <xf numFmtId="175" fontId="7" fillId="0" borderId="23" xfId="15" applyNumberFormat="1" applyFont="1" applyBorder="1" applyAlignment="1">
      <alignment vertical="top" wrapText="1"/>
    </xf>
    <xf numFmtId="175" fontId="7" fillId="0" borderId="24" xfId="15" applyNumberFormat="1" applyFont="1" applyBorder="1" applyAlignment="1">
      <alignment vertical="top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5" fontId="7" fillId="0" borderId="3" xfId="15" applyNumberFormat="1" applyFont="1" applyFill="1" applyBorder="1" applyAlignment="1">
      <alignment vertical="top" wrapText="1"/>
    </xf>
    <xf numFmtId="3" fontId="7" fillId="0" borderId="3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37" fontId="7" fillId="0" borderId="3" xfId="0" applyNumberFormat="1" applyFont="1" applyBorder="1" applyAlignment="1">
      <alignment vertical="top" wrapText="1"/>
    </xf>
    <xf numFmtId="175" fontId="7" fillId="0" borderId="8" xfId="15" applyNumberFormat="1" applyFont="1" applyBorder="1" applyAlignment="1">
      <alignment vertical="top" wrapText="1"/>
    </xf>
    <xf numFmtId="0" fontId="7" fillId="0" borderId="3" xfId="0" applyFont="1" applyBorder="1" applyAlignment="1">
      <alignment/>
    </xf>
    <xf numFmtId="39" fontId="7" fillId="0" borderId="3" xfId="15" applyNumberFormat="1" applyFont="1" applyBorder="1" applyAlignment="1">
      <alignment/>
    </xf>
    <xf numFmtId="43" fontId="7" fillId="0" borderId="3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.00390625" style="3" customWidth="1"/>
    <col min="2" max="2" width="55.140625" style="3" customWidth="1"/>
    <col min="3" max="3" width="14.28125" style="3" hidden="1" customWidth="1"/>
    <col min="4" max="4" width="14.57421875" style="3" hidden="1" customWidth="1"/>
    <col min="5" max="5" width="19.57421875" style="3" customWidth="1"/>
    <col min="6" max="6" width="17.00390625" style="3" customWidth="1"/>
    <col min="7" max="16384" width="9.140625" style="3" customWidth="1"/>
  </cols>
  <sheetData>
    <row r="2" spans="1:5" ht="14.25" customHeight="1">
      <c r="A2" s="65"/>
      <c r="B2" s="89" t="s">
        <v>97</v>
      </c>
      <c r="C2" s="89"/>
      <c r="D2" s="89"/>
      <c r="E2" s="89"/>
    </row>
    <row r="3" spans="1:5" ht="14.25" customHeight="1">
      <c r="A3" s="66"/>
      <c r="B3" s="70" t="s">
        <v>96</v>
      </c>
      <c r="C3" s="67"/>
      <c r="D3" s="67"/>
      <c r="E3" s="67"/>
    </row>
    <row r="4" spans="1:5" ht="14.25" customHeight="1">
      <c r="A4" s="69"/>
      <c r="B4" s="90" t="s">
        <v>47</v>
      </c>
      <c r="C4" s="90"/>
      <c r="D4" s="90"/>
      <c r="E4" s="90"/>
    </row>
    <row r="5" spans="2:5" ht="14.25" customHeight="1">
      <c r="B5" s="91" t="s">
        <v>48</v>
      </c>
      <c r="C5" s="91"/>
      <c r="D5" s="91"/>
      <c r="E5" s="91"/>
    </row>
    <row r="6" spans="2:6" ht="15.75" customHeight="1">
      <c r="B6" s="1" t="s">
        <v>49</v>
      </c>
      <c r="C6" s="9"/>
      <c r="D6" s="9"/>
      <c r="E6" s="9"/>
      <c r="F6" s="9"/>
    </row>
    <row r="7" spans="2:6" ht="33" customHeight="1">
      <c r="B7" s="54"/>
      <c r="C7" s="5"/>
      <c r="E7" s="81" t="s">
        <v>108</v>
      </c>
      <c r="F7" s="81" t="s">
        <v>116</v>
      </c>
    </row>
    <row r="8" spans="2:6" ht="14.25" customHeight="1">
      <c r="B8" s="1"/>
      <c r="C8" s="7" t="s">
        <v>12</v>
      </c>
      <c r="D8" s="8" t="s">
        <v>15</v>
      </c>
      <c r="E8" s="35" t="s">
        <v>12</v>
      </c>
      <c r="F8" s="35" t="s">
        <v>12</v>
      </c>
    </row>
    <row r="9" spans="2:6" ht="14.25" customHeight="1">
      <c r="B9" s="6"/>
      <c r="C9" s="7" t="s">
        <v>13</v>
      </c>
      <c r="D9" s="8" t="s">
        <v>16</v>
      </c>
      <c r="E9" s="10" t="s">
        <v>13</v>
      </c>
      <c r="F9" s="10" t="s">
        <v>13</v>
      </c>
    </row>
    <row r="10" spans="2:6" ht="14.25" customHeight="1">
      <c r="B10" s="6"/>
      <c r="C10" s="7" t="s">
        <v>14</v>
      </c>
      <c r="D10" s="8" t="s">
        <v>14</v>
      </c>
      <c r="E10" s="10" t="s">
        <v>14</v>
      </c>
      <c r="F10" s="10" t="s">
        <v>18</v>
      </c>
    </row>
    <row r="11" spans="2:6" ht="14.25" customHeight="1">
      <c r="B11" s="11"/>
      <c r="C11" s="12"/>
      <c r="D11" s="13"/>
      <c r="E11" s="14" t="s">
        <v>50</v>
      </c>
      <c r="F11" s="14" t="s">
        <v>50</v>
      </c>
    </row>
    <row r="12" spans="2:6" ht="14.25" customHeight="1">
      <c r="B12" s="11"/>
      <c r="C12" s="16" t="s">
        <v>17</v>
      </c>
      <c r="D12" s="17" t="s">
        <v>17</v>
      </c>
      <c r="E12" s="18" t="s">
        <v>17</v>
      </c>
      <c r="F12" s="18" t="s">
        <v>17</v>
      </c>
    </row>
    <row r="13" spans="2:6" ht="15">
      <c r="B13" s="19"/>
      <c r="C13" s="20"/>
      <c r="D13" s="21"/>
      <c r="E13" s="22"/>
      <c r="F13" s="22"/>
    </row>
    <row r="14" spans="2:6" ht="15" customHeight="1">
      <c r="B14" s="19" t="s">
        <v>0</v>
      </c>
      <c r="C14" s="20"/>
      <c r="D14" s="21"/>
      <c r="E14" s="98">
        <v>177</v>
      </c>
      <c r="F14" s="98">
        <v>177</v>
      </c>
    </row>
    <row r="15" spans="2:6" ht="15" customHeight="1">
      <c r="B15" s="19"/>
      <c r="C15" s="20"/>
      <c r="D15" s="21"/>
      <c r="E15" s="46"/>
      <c r="F15" s="46"/>
    </row>
    <row r="16" spans="2:6" ht="15" customHeight="1">
      <c r="B16" s="19" t="s">
        <v>1</v>
      </c>
      <c r="C16" s="20"/>
      <c r="D16" s="21"/>
      <c r="E16" s="84">
        <v>0.14909</v>
      </c>
      <c r="F16" s="98">
        <v>0.14909</v>
      </c>
    </row>
    <row r="17" spans="2:6" ht="15" customHeight="1">
      <c r="B17" s="19"/>
      <c r="C17" s="20"/>
      <c r="D17" s="21"/>
      <c r="E17" s="99"/>
      <c r="F17" s="99"/>
    </row>
    <row r="18" spans="2:6" ht="15" customHeight="1">
      <c r="B18" s="19"/>
      <c r="C18" s="20"/>
      <c r="D18" s="21"/>
      <c r="E18" s="98">
        <f>SUM(E14:E17)</f>
        <v>177.14909</v>
      </c>
      <c r="F18" s="98">
        <f>SUM(F14:F17)</f>
        <v>177.14909</v>
      </c>
    </row>
    <row r="19" spans="2:6" ht="15" customHeight="1">
      <c r="B19" s="19"/>
      <c r="C19" s="20"/>
      <c r="D19" s="21"/>
      <c r="E19" s="46"/>
      <c r="F19" s="46"/>
    </row>
    <row r="20" spans="2:6" ht="15" customHeight="1">
      <c r="B20" s="19" t="s">
        <v>3</v>
      </c>
      <c r="C20" s="20"/>
      <c r="D20" s="21"/>
      <c r="E20" s="84">
        <v>35</v>
      </c>
      <c r="F20" s="84">
        <v>35</v>
      </c>
    </row>
    <row r="21" spans="2:6" ht="15" customHeight="1">
      <c r="B21" s="19"/>
      <c r="C21" s="20"/>
      <c r="D21" s="21"/>
      <c r="E21" s="46"/>
      <c r="F21" s="46"/>
    </row>
    <row r="22" spans="2:6" ht="15" customHeight="1">
      <c r="B22" s="19" t="s">
        <v>4</v>
      </c>
      <c r="C22" s="20"/>
      <c r="D22" s="21"/>
      <c r="E22" s="84">
        <v>353</v>
      </c>
      <c r="F22" s="84">
        <v>353</v>
      </c>
    </row>
    <row r="23" spans="2:6" ht="15" customHeight="1">
      <c r="B23" s="19"/>
      <c r="C23" s="20"/>
      <c r="D23" s="21"/>
      <c r="E23" s="84"/>
      <c r="F23" s="84"/>
    </row>
    <row r="24" spans="2:6" ht="15" customHeight="1">
      <c r="B24" s="19" t="s">
        <v>6</v>
      </c>
      <c r="C24" s="20"/>
      <c r="D24" s="21"/>
      <c r="E24" s="84">
        <v>230</v>
      </c>
      <c r="F24" s="84">
        <v>230</v>
      </c>
    </row>
    <row r="25" spans="2:6" ht="15" customHeight="1">
      <c r="B25" s="19"/>
      <c r="C25" s="20"/>
      <c r="D25" s="21"/>
      <c r="E25" s="99"/>
      <c r="F25" s="99"/>
    </row>
    <row r="26" spans="2:6" ht="15">
      <c r="B26" s="19" t="s">
        <v>41</v>
      </c>
      <c r="C26" s="20"/>
      <c r="D26" s="21"/>
      <c r="E26" s="100">
        <f>E18-SUM(E20:E24)</f>
        <v>-440.85091</v>
      </c>
      <c r="F26" s="100">
        <f>F18-SUM(F20:F24)</f>
        <v>-440.85091</v>
      </c>
    </row>
    <row r="27" spans="2:6" ht="15" customHeight="1">
      <c r="B27" s="19"/>
      <c r="C27" s="20"/>
      <c r="D27" s="21"/>
      <c r="E27" s="46"/>
      <c r="F27" s="46"/>
    </row>
    <row r="28" spans="2:6" ht="15" customHeight="1">
      <c r="B28" s="19" t="s">
        <v>5</v>
      </c>
      <c r="C28" s="20"/>
      <c r="D28" s="21"/>
      <c r="E28" s="84">
        <v>236</v>
      </c>
      <c r="F28" s="84">
        <v>236</v>
      </c>
    </row>
    <row r="29" spans="2:6" ht="15" customHeight="1">
      <c r="B29" s="19"/>
      <c r="C29" s="20"/>
      <c r="D29" s="21"/>
      <c r="E29" s="99"/>
      <c r="F29" s="99"/>
    </row>
    <row r="30" spans="2:6" ht="15" customHeight="1">
      <c r="B30" s="19" t="s">
        <v>7</v>
      </c>
      <c r="C30" s="20"/>
      <c r="D30" s="21"/>
      <c r="E30" s="84">
        <f>E26-E28</f>
        <v>-676.85091</v>
      </c>
      <c r="F30" s="84">
        <f>F26-F28</f>
        <v>-676.85091</v>
      </c>
    </row>
    <row r="31" spans="2:6" ht="15" customHeight="1">
      <c r="B31" s="19"/>
      <c r="C31" s="20"/>
      <c r="D31" s="21"/>
      <c r="E31" s="84"/>
      <c r="F31" s="46"/>
    </row>
    <row r="32" spans="2:6" ht="15" customHeight="1">
      <c r="B32" s="19" t="s">
        <v>8</v>
      </c>
      <c r="C32" s="20"/>
      <c r="D32" s="21"/>
      <c r="E32" s="84">
        <v>28</v>
      </c>
      <c r="F32" s="84">
        <v>28</v>
      </c>
    </row>
    <row r="33" spans="2:6" ht="15" customHeight="1">
      <c r="B33" s="19"/>
      <c r="C33" s="20"/>
      <c r="D33" s="21"/>
      <c r="E33" s="86"/>
      <c r="F33" s="99"/>
    </row>
    <row r="34" spans="2:6" ht="15" customHeight="1">
      <c r="B34" s="19" t="s">
        <v>9</v>
      </c>
      <c r="C34" s="20"/>
      <c r="D34" s="21"/>
      <c r="E34" s="84">
        <f>E30-E32</f>
        <v>-704.85091</v>
      </c>
      <c r="F34" s="84">
        <f>F30-F32</f>
        <v>-704.85091</v>
      </c>
    </row>
    <row r="35" spans="2:6" ht="15" customHeight="1">
      <c r="B35" s="19"/>
      <c r="C35" s="20"/>
      <c r="D35" s="21"/>
      <c r="E35" s="84"/>
      <c r="F35" s="46"/>
    </row>
    <row r="36" spans="2:6" ht="15" customHeight="1">
      <c r="B36" s="19" t="s">
        <v>10</v>
      </c>
      <c r="C36" s="20"/>
      <c r="D36" s="21"/>
      <c r="E36" s="84">
        <v>0</v>
      </c>
      <c r="F36" s="84">
        <v>0</v>
      </c>
    </row>
    <row r="37" spans="2:6" ht="15" customHeight="1">
      <c r="B37" s="19"/>
      <c r="C37" s="20"/>
      <c r="D37" s="21"/>
      <c r="E37" s="86"/>
      <c r="F37" s="99"/>
    </row>
    <row r="38" spans="2:6" ht="15" customHeight="1" thickBot="1">
      <c r="B38" s="19" t="s">
        <v>11</v>
      </c>
      <c r="C38" s="20"/>
      <c r="D38" s="21"/>
      <c r="E38" s="101">
        <f>E34-E36</f>
        <v>-704.85091</v>
      </c>
      <c r="F38" s="101">
        <f>F34-F36</f>
        <v>-704.85091</v>
      </c>
    </row>
    <row r="39" spans="2:6" ht="15" customHeight="1" thickTop="1">
      <c r="B39" s="25"/>
      <c r="C39" s="20"/>
      <c r="D39" s="21"/>
      <c r="E39" s="102"/>
      <c r="F39" s="102"/>
    </row>
    <row r="40" spans="2:6" ht="15" customHeight="1">
      <c r="B40" s="27" t="s">
        <v>19</v>
      </c>
      <c r="C40" s="20"/>
      <c r="D40" s="21"/>
      <c r="E40" s="103">
        <f>E38/75000*100</f>
        <v>-0.9398012133333333</v>
      </c>
      <c r="F40" s="103">
        <f>F38/75000*100</f>
        <v>-0.9398012133333333</v>
      </c>
    </row>
    <row r="41" spans="2:6" ht="15" customHeight="1">
      <c r="B41" s="28" t="s">
        <v>20</v>
      </c>
      <c r="C41" s="29"/>
      <c r="D41" s="30"/>
      <c r="E41" s="104">
        <v>0</v>
      </c>
      <c r="F41" s="104">
        <v>0</v>
      </c>
    </row>
    <row r="42" spans="2:6" ht="15" customHeight="1">
      <c r="B42" s="31"/>
      <c r="C42" s="32"/>
      <c r="D42" s="33"/>
      <c r="E42" s="85"/>
      <c r="F42" s="85"/>
    </row>
    <row r="45" ht="15">
      <c r="B45" s="3" t="s">
        <v>105</v>
      </c>
    </row>
    <row r="46" ht="15">
      <c r="B46" s="3" t="s">
        <v>114</v>
      </c>
    </row>
  </sheetData>
  <mergeCells count="3">
    <mergeCell ref="B2:E2"/>
    <mergeCell ref="B4:E4"/>
    <mergeCell ref="B5:E5"/>
  </mergeCells>
  <printOptions/>
  <pageMargins left="0.5" right="0.5" top="1" bottom="1" header="0.5" footer="0.5"/>
  <pageSetup fitToHeight="1" fitToWidth="1" horizontalDpi="600" verticalDpi="600" orientation="portrait" scale="97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view="pageBreakPreview" zoomScale="60" workbookViewId="0" topLeftCell="A10">
      <selection activeCell="B38" sqref="B38"/>
    </sheetView>
  </sheetViews>
  <sheetFormatPr defaultColWidth="9.140625" defaultRowHeight="12.75"/>
  <cols>
    <col min="1" max="1" width="4.00390625" style="3" customWidth="1"/>
    <col min="2" max="2" width="62.28125" style="3" customWidth="1"/>
    <col min="3" max="3" width="14.28125" style="3" hidden="1" customWidth="1"/>
    <col min="4" max="4" width="14.57421875" style="3" hidden="1" customWidth="1"/>
    <col min="5" max="5" width="20.57421875" style="3" customWidth="1"/>
    <col min="6" max="6" width="18.140625" style="3" customWidth="1"/>
    <col min="7" max="16384" width="9.140625" style="3" customWidth="1"/>
  </cols>
  <sheetData>
    <row r="2" spans="1:6" ht="14.25" customHeight="1">
      <c r="A2" s="65"/>
      <c r="B2" s="89" t="s">
        <v>97</v>
      </c>
      <c r="C2" s="89"/>
      <c r="D2" s="89"/>
      <c r="E2" s="89"/>
      <c r="F2" s="92"/>
    </row>
    <row r="3" spans="2:6" ht="14.25" customHeight="1">
      <c r="B3" s="70" t="s">
        <v>96</v>
      </c>
      <c r="C3" s="62"/>
      <c r="D3" s="62"/>
      <c r="E3" s="62"/>
      <c r="F3" s="62"/>
    </row>
    <row r="4" spans="2:6" ht="14.25" customHeight="1">
      <c r="B4" s="54" t="s">
        <v>51</v>
      </c>
      <c r="C4" s="54" t="s">
        <v>51</v>
      </c>
      <c r="D4" s="54" t="s">
        <v>51</v>
      </c>
      <c r="E4" s="54"/>
      <c r="F4" s="54"/>
    </row>
    <row r="5" spans="2:6" ht="14.25" customHeight="1">
      <c r="B5" s="1" t="s">
        <v>49</v>
      </c>
      <c r="C5" s="1" t="s">
        <v>49</v>
      </c>
      <c r="D5" s="1" t="s">
        <v>49</v>
      </c>
      <c r="E5" s="1"/>
      <c r="F5" s="1"/>
    </row>
    <row r="6" spans="2:6" ht="15">
      <c r="B6" s="4"/>
      <c r="C6" s="5"/>
      <c r="E6" s="5"/>
      <c r="F6" s="5"/>
    </row>
    <row r="7" spans="2:6" ht="14.25" customHeight="1">
      <c r="B7" s="6"/>
      <c r="C7" s="34"/>
      <c r="D7" s="34"/>
      <c r="E7" s="35" t="s">
        <v>52</v>
      </c>
      <c r="F7" s="36" t="s">
        <v>53</v>
      </c>
    </row>
    <row r="8" spans="2:6" ht="14.25" customHeight="1">
      <c r="B8" s="6"/>
      <c r="C8" s="34"/>
      <c r="D8" s="34"/>
      <c r="E8" s="10" t="s">
        <v>14</v>
      </c>
      <c r="F8" s="8" t="s">
        <v>54</v>
      </c>
    </row>
    <row r="9" spans="2:6" ht="14.25" customHeight="1">
      <c r="B9" s="37"/>
      <c r="C9" s="38"/>
      <c r="D9" s="38"/>
      <c r="E9" s="14" t="s">
        <v>50</v>
      </c>
      <c r="F9" s="15" t="s">
        <v>55</v>
      </c>
    </row>
    <row r="10" spans="2:6" ht="14.25" customHeight="1">
      <c r="B10" s="37"/>
      <c r="C10" s="16"/>
      <c r="D10" s="16"/>
      <c r="E10" s="39" t="s">
        <v>17</v>
      </c>
      <c r="F10" s="18" t="s">
        <v>17</v>
      </c>
    </row>
    <row r="11" spans="3:6" ht="15">
      <c r="C11" s="40"/>
      <c r="D11" s="40"/>
      <c r="E11" s="20"/>
      <c r="F11" s="26"/>
    </row>
    <row r="12" spans="2:6" ht="15">
      <c r="B12" s="37" t="s">
        <v>36</v>
      </c>
      <c r="C12" s="40"/>
      <c r="D12" s="40"/>
      <c r="E12" s="41"/>
      <c r="F12" s="22"/>
    </row>
    <row r="13" spans="2:8" ht="15">
      <c r="B13" s="19" t="s">
        <v>21</v>
      </c>
      <c r="C13" s="40"/>
      <c r="D13" s="40"/>
      <c r="E13" s="23">
        <v>4247</v>
      </c>
      <c r="F13" s="23">
        <v>3787</v>
      </c>
      <c r="H13" s="77"/>
    </row>
    <row r="14" spans="2:8" ht="15">
      <c r="B14" s="19" t="s">
        <v>22</v>
      </c>
      <c r="C14" s="40"/>
      <c r="D14" s="40"/>
      <c r="E14" s="41"/>
      <c r="F14" s="22" t="s">
        <v>2</v>
      </c>
      <c r="H14" s="77"/>
    </row>
    <row r="15" spans="2:8" ht="15">
      <c r="B15" s="19" t="s">
        <v>23</v>
      </c>
      <c r="C15" s="40"/>
      <c r="D15" s="40"/>
      <c r="E15" s="42">
        <v>3000</v>
      </c>
      <c r="F15" s="23">
        <v>3094</v>
      </c>
      <c r="H15" s="77"/>
    </row>
    <row r="16" spans="2:8" ht="15">
      <c r="B16" s="19" t="s">
        <v>24</v>
      </c>
      <c r="C16" s="40"/>
      <c r="D16" s="40"/>
      <c r="E16" s="42">
        <v>1900</v>
      </c>
      <c r="F16" s="23">
        <v>1808</v>
      </c>
      <c r="H16" s="77"/>
    </row>
    <row r="17" spans="2:6" ht="15">
      <c r="B17" s="19"/>
      <c r="C17" s="40"/>
      <c r="D17" s="40"/>
      <c r="E17" s="50">
        <f>SUM(E13:E16)</f>
        <v>9147</v>
      </c>
      <c r="F17" s="82">
        <f>SUM(F13:F16)</f>
        <v>8689</v>
      </c>
    </row>
    <row r="18" spans="2:6" ht="15">
      <c r="B18" s="19"/>
      <c r="C18" s="40"/>
      <c r="D18" s="40"/>
      <c r="E18" s="41"/>
      <c r="F18" s="22"/>
    </row>
    <row r="19" spans="2:6" ht="15">
      <c r="B19" s="37" t="s">
        <v>37</v>
      </c>
      <c r="C19" s="40"/>
      <c r="D19" s="40"/>
      <c r="E19" s="41"/>
      <c r="F19" s="22"/>
    </row>
    <row r="20" spans="2:8" ht="15">
      <c r="B20" s="19" t="s">
        <v>25</v>
      </c>
      <c r="C20" s="40"/>
      <c r="D20" s="40"/>
      <c r="E20" s="42">
        <v>4741</v>
      </c>
      <c r="F20" s="23">
        <v>4378</v>
      </c>
      <c r="H20" s="77"/>
    </row>
    <row r="21" spans="2:8" ht="15">
      <c r="B21" s="19" t="s">
        <v>42</v>
      </c>
      <c r="C21" s="40"/>
      <c r="D21" s="40"/>
      <c r="E21" s="42">
        <v>17952</v>
      </c>
      <c r="F21" s="23">
        <v>18191</v>
      </c>
      <c r="H21" s="77"/>
    </row>
    <row r="22" spans="2:8" ht="15">
      <c r="B22" s="19" t="s">
        <v>43</v>
      </c>
      <c r="C22" s="40"/>
      <c r="D22" s="40"/>
      <c r="E22" s="42">
        <v>1494</v>
      </c>
      <c r="F22" s="23">
        <v>1165</v>
      </c>
      <c r="H22" s="77"/>
    </row>
    <row r="23" spans="2:8" ht="15">
      <c r="B23" s="19" t="s">
        <v>26</v>
      </c>
      <c r="C23" s="40"/>
      <c r="D23" s="40"/>
      <c r="E23" s="41"/>
      <c r="F23" s="22" t="s">
        <v>2</v>
      </c>
      <c r="H23" s="77"/>
    </row>
    <row r="24" spans="2:8" ht="15">
      <c r="B24" s="19" t="s">
        <v>27</v>
      </c>
      <c r="C24" s="40"/>
      <c r="D24" s="40"/>
      <c r="E24" s="42">
        <v>91</v>
      </c>
      <c r="F24" s="23">
        <v>472</v>
      </c>
      <c r="H24" s="77"/>
    </row>
    <row r="25" spans="2:8" ht="15">
      <c r="B25" s="5" t="s">
        <v>40</v>
      </c>
      <c r="C25" s="40"/>
      <c r="D25" s="40"/>
      <c r="E25" s="42">
        <v>524</v>
      </c>
      <c r="F25" s="23">
        <v>479</v>
      </c>
      <c r="H25" s="77"/>
    </row>
    <row r="26" spans="2:8" ht="15">
      <c r="B26" s="19" t="s">
        <v>28</v>
      </c>
      <c r="C26" s="40"/>
      <c r="D26" s="40"/>
      <c r="E26" s="42">
        <v>125</v>
      </c>
      <c r="F26" s="23">
        <v>3</v>
      </c>
      <c r="H26" s="77"/>
    </row>
    <row r="27" spans="2:8" ht="15">
      <c r="B27" s="19"/>
      <c r="C27" s="40"/>
      <c r="D27" s="40"/>
      <c r="E27" s="50">
        <f>SUM(E20:E26)</f>
        <v>24927</v>
      </c>
      <c r="F27" s="82">
        <f>SUM(F20:F26)</f>
        <v>24688</v>
      </c>
      <c r="H27" s="77"/>
    </row>
    <row r="28" spans="2:8" ht="15">
      <c r="B28" s="19"/>
      <c r="C28" s="40"/>
      <c r="D28" s="40"/>
      <c r="E28" s="53"/>
      <c r="F28" s="53"/>
      <c r="H28" s="77"/>
    </row>
    <row r="29" spans="2:6" ht="15">
      <c r="B29" s="37" t="s">
        <v>38</v>
      </c>
      <c r="C29" s="40"/>
      <c r="D29" s="40"/>
      <c r="E29" s="46"/>
      <c r="F29" s="46"/>
    </row>
    <row r="30" spans="2:8" ht="15">
      <c r="B30" s="19" t="s">
        <v>44</v>
      </c>
      <c r="C30" s="40"/>
      <c r="D30" s="40"/>
      <c r="E30" s="43">
        <v>11802</v>
      </c>
      <c r="F30" s="44">
        <v>11794</v>
      </c>
      <c r="H30" s="80"/>
    </row>
    <row r="31" spans="2:8" ht="15">
      <c r="B31" s="19" t="s">
        <v>45</v>
      </c>
      <c r="C31" s="40"/>
      <c r="D31" s="40"/>
      <c r="E31" s="43">
        <v>1250</v>
      </c>
      <c r="F31" s="44">
        <v>774</v>
      </c>
      <c r="H31" s="80"/>
    </row>
    <row r="32" spans="2:8" ht="15">
      <c r="B32" s="19" t="s">
        <v>29</v>
      </c>
      <c r="C32" s="40"/>
      <c r="D32" s="40"/>
      <c r="E32" s="42">
        <v>46</v>
      </c>
      <c r="F32" s="23">
        <v>33</v>
      </c>
      <c r="H32" s="80"/>
    </row>
    <row r="33" spans="2:8" ht="15">
      <c r="B33" s="19" t="s">
        <v>56</v>
      </c>
      <c r="C33" s="40"/>
      <c r="D33" s="40"/>
      <c r="E33" s="42">
        <v>130</v>
      </c>
      <c r="F33" s="23"/>
      <c r="H33" s="80"/>
    </row>
    <row r="34" spans="2:8" ht="15">
      <c r="B34" s="19" t="s">
        <v>30</v>
      </c>
      <c r="C34" s="40"/>
      <c r="D34" s="40"/>
      <c r="E34" s="42">
        <v>1576</v>
      </c>
      <c r="F34" s="23">
        <v>1277</v>
      </c>
      <c r="H34" s="80"/>
    </row>
    <row r="35" spans="2:8" ht="15">
      <c r="B35" s="19" t="s">
        <v>31</v>
      </c>
      <c r="C35" s="40"/>
      <c r="D35" s="40"/>
      <c r="E35" s="42">
        <v>96</v>
      </c>
      <c r="F35" s="23">
        <v>96</v>
      </c>
      <c r="H35" s="80"/>
    </row>
    <row r="36" spans="2:6" ht="15">
      <c r="B36" s="19"/>
      <c r="C36" s="40"/>
      <c r="D36" s="40"/>
      <c r="E36" s="50">
        <f>SUM(E30:E35)</f>
        <v>14900</v>
      </c>
      <c r="F36" s="82">
        <f>SUM(F30:F35)</f>
        <v>13974</v>
      </c>
    </row>
    <row r="37" spans="2:6" ht="15">
      <c r="B37" s="19"/>
      <c r="C37" s="40"/>
      <c r="D37" s="40"/>
      <c r="E37" s="41"/>
      <c r="F37" s="22"/>
    </row>
    <row r="38" spans="2:6" ht="15">
      <c r="B38" s="37" t="s">
        <v>32</v>
      </c>
      <c r="C38" s="40"/>
      <c r="D38" s="40"/>
      <c r="E38" s="51">
        <f>E27-E36</f>
        <v>10027</v>
      </c>
      <c r="F38" s="52">
        <f>F27-F36</f>
        <v>10714</v>
      </c>
    </row>
    <row r="39" spans="2:6" ht="15.75" thickBot="1">
      <c r="B39" s="19"/>
      <c r="C39" s="40"/>
      <c r="D39" s="40"/>
      <c r="E39" s="47">
        <f>E38+E17</f>
        <v>19174</v>
      </c>
      <c r="F39" s="52">
        <v>19403</v>
      </c>
    </row>
    <row r="40" spans="2:6" ht="15.75" thickTop="1">
      <c r="B40" s="19"/>
      <c r="C40" s="40"/>
      <c r="D40" s="40"/>
      <c r="E40" s="45"/>
      <c r="F40" s="46"/>
    </row>
    <row r="41" spans="2:6" ht="15">
      <c r="B41" s="19"/>
      <c r="C41" s="40"/>
      <c r="D41" s="40"/>
      <c r="E41" s="46"/>
      <c r="F41" s="46"/>
    </row>
    <row r="42" spans="2:6" ht="15">
      <c r="B42" s="37" t="s">
        <v>33</v>
      </c>
      <c r="C42" s="40"/>
      <c r="D42" s="40"/>
      <c r="E42" s="46"/>
      <c r="F42" s="46"/>
    </row>
    <row r="43" spans="2:6" ht="15">
      <c r="B43" s="19"/>
      <c r="C43" s="40"/>
      <c r="D43" s="40"/>
      <c r="E43" s="41"/>
      <c r="F43" s="22"/>
    </row>
    <row r="44" spans="2:6" ht="15">
      <c r="B44" s="19" t="s">
        <v>34</v>
      </c>
      <c r="C44" s="40"/>
      <c r="D44" s="40"/>
      <c r="E44" s="42">
        <f>7500000/1000</f>
        <v>7500</v>
      </c>
      <c r="F44" s="23">
        <v>7500</v>
      </c>
    </row>
    <row r="45" spans="2:6" ht="15">
      <c r="B45" s="19"/>
      <c r="C45" s="40"/>
      <c r="D45" s="40"/>
      <c r="E45" s="41"/>
      <c r="F45" s="22"/>
    </row>
    <row r="46" spans="2:6" ht="15">
      <c r="B46" s="19" t="s">
        <v>35</v>
      </c>
      <c r="C46" s="40"/>
      <c r="D46" s="40"/>
      <c r="E46" s="51">
        <v>8456</v>
      </c>
      <c r="F46" s="52">
        <v>9161</v>
      </c>
    </row>
    <row r="47" spans="2:6" ht="15">
      <c r="B47" s="19"/>
      <c r="C47" s="40"/>
      <c r="D47" s="40"/>
      <c r="E47" s="42">
        <f>SUM(E44:E46)</f>
        <v>15956</v>
      </c>
      <c r="F47" s="23">
        <v>16661</v>
      </c>
    </row>
    <row r="48" spans="2:6" ht="15">
      <c r="B48" s="19"/>
      <c r="C48" s="40"/>
      <c r="D48" s="40"/>
      <c r="E48" s="41"/>
      <c r="F48" s="22"/>
    </row>
    <row r="49" spans="2:6" ht="15">
      <c r="B49" s="37" t="s">
        <v>39</v>
      </c>
      <c r="C49" s="40"/>
      <c r="D49" s="40"/>
      <c r="E49" s="41"/>
      <c r="F49" s="22"/>
    </row>
    <row r="50" spans="2:6" ht="15">
      <c r="B50" s="19" t="s">
        <v>31</v>
      </c>
      <c r="C50" s="40"/>
      <c r="D50" s="40"/>
      <c r="E50" s="42">
        <v>474</v>
      </c>
      <c r="F50" s="44">
        <v>481</v>
      </c>
    </row>
    <row r="51" spans="2:8" ht="15">
      <c r="B51" s="19" t="s">
        <v>30</v>
      </c>
      <c r="C51" s="40"/>
      <c r="D51" s="40"/>
      <c r="E51" s="51">
        <v>2745</v>
      </c>
      <c r="F51" s="52">
        <v>2261</v>
      </c>
      <c r="H51" s="77"/>
    </row>
    <row r="52" spans="2:6" ht="15.75" thickBot="1">
      <c r="B52" s="19"/>
      <c r="C52" s="40"/>
      <c r="D52" s="40"/>
      <c r="E52" s="47">
        <f>SUM(E47:E51)</f>
        <v>19175</v>
      </c>
      <c r="F52" s="24">
        <v>19403</v>
      </c>
    </row>
    <row r="53" spans="3:6" ht="15.75" thickTop="1">
      <c r="C53" s="40"/>
      <c r="D53" s="40"/>
      <c r="E53" s="20"/>
      <c r="F53" s="26"/>
    </row>
    <row r="54" spans="2:6" ht="15">
      <c r="B54" s="48" t="s">
        <v>46</v>
      </c>
      <c r="C54" s="40"/>
      <c r="D54" s="40"/>
      <c r="E54" s="49">
        <f>E47/75000</f>
        <v>0.21274666666666667</v>
      </c>
      <c r="F54" s="55">
        <f>F47/75000</f>
        <v>0.22214666666666666</v>
      </c>
    </row>
    <row r="57" ht="15">
      <c r="B57" s="3" t="s">
        <v>103</v>
      </c>
    </row>
    <row r="58" ht="15">
      <c r="B58" s="3" t="s">
        <v>114</v>
      </c>
    </row>
  </sheetData>
  <mergeCells count="1">
    <mergeCell ref="B2:F2"/>
  </mergeCells>
  <printOptions/>
  <pageMargins left="0" right="0" top="0" bottom="0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0">
      <selection activeCell="N25" sqref="N25"/>
    </sheetView>
  </sheetViews>
  <sheetFormatPr defaultColWidth="9.140625" defaultRowHeight="12.75"/>
  <cols>
    <col min="1" max="1" width="5.7109375" style="0" customWidth="1"/>
    <col min="2" max="2" width="14.421875" style="0" customWidth="1"/>
    <col min="3" max="3" width="7.140625" style="0" customWidth="1"/>
    <col min="4" max="4" width="12.7109375" style="0" customWidth="1"/>
    <col min="5" max="5" width="2.7109375" style="0" customWidth="1"/>
    <col min="6" max="6" width="11.57421875" style="0" customWidth="1"/>
    <col min="7" max="7" width="2.8515625" style="0" customWidth="1"/>
    <col min="8" max="8" width="12.140625" style="0" customWidth="1"/>
    <col min="9" max="9" width="3.00390625" style="0" customWidth="1"/>
    <col min="10" max="10" width="11.28125" style="0" customWidth="1"/>
    <col min="11" max="11" width="2.57421875" style="0" customWidth="1"/>
    <col min="12" max="12" width="12.7109375" style="0" customWidth="1"/>
    <col min="13" max="13" width="3.421875" style="0" customWidth="1"/>
    <col min="14" max="14" width="12.7109375" style="0" customWidth="1"/>
  </cols>
  <sheetData>
    <row r="1" ht="14.25">
      <c r="B1" s="4"/>
    </row>
    <row r="2" spans="1:6" s="3" customFormat="1" ht="14.25" customHeight="1">
      <c r="A2" s="65"/>
      <c r="B2" s="89" t="s">
        <v>97</v>
      </c>
      <c r="C2" s="89"/>
      <c r="D2" s="89"/>
      <c r="E2" s="89"/>
      <c r="F2" s="92"/>
    </row>
    <row r="3" spans="1:6" s="3" customFormat="1" ht="14.25" customHeight="1">
      <c r="A3" s="66"/>
      <c r="B3" s="70" t="s">
        <v>96</v>
      </c>
      <c r="C3" s="67"/>
      <c r="D3" s="67"/>
      <c r="E3" s="67"/>
      <c r="F3" s="68"/>
    </row>
    <row r="4" spans="1:6" s="3" customFormat="1" ht="14.25" customHeight="1">
      <c r="A4" s="40"/>
      <c r="B4" s="67" t="s">
        <v>101</v>
      </c>
      <c r="C4" s="67"/>
      <c r="D4" s="67"/>
      <c r="E4" s="67"/>
      <c r="F4" s="67"/>
    </row>
    <row r="5" spans="1:6" s="3" customFormat="1" ht="14.25" customHeight="1">
      <c r="A5" s="40"/>
      <c r="B5" s="1" t="s">
        <v>49</v>
      </c>
      <c r="C5" s="67"/>
      <c r="D5" s="67"/>
      <c r="E5" s="67"/>
      <c r="F5" s="67"/>
    </row>
    <row r="6" ht="14.25">
      <c r="B6" s="4"/>
    </row>
    <row r="7" ht="14.25">
      <c r="B7" s="56" t="s">
        <v>57</v>
      </c>
    </row>
    <row r="8" ht="14.25">
      <c r="B8" s="48"/>
    </row>
    <row r="9" ht="14.25" customHeight="1">
      <c r="B9" s="3"/>
    </row>
    <row r="10" spans="2:14" ht="15">
      <c r="B10" s="94"/>
      <c r="C10" s="93" t="s">
        <v>58</v>
      </c>
      <c r="D10" s="57" t="s">
        <v>59</v>
      </c>
      <c r="E10" s="93"/>
      <c r="F10" s="57" t="s">
        <v>59</v>
      </c>
      <c r="G10" s="93"/>
      <c r="H10" s="57" t="s">
        <v>62</v>
      </c>
      <c r="I10" s="93"/>
      <c r="J10" s="57" t="s">
        <v>64</v>
      </c>
      <c r="K10" s="93"/>
      <c r="L10" s="57" t="s">
        <v>65</v>
      </c>
      <c r="M10" s="93"/>
      <c r="N10" s="57"/>
    </row>
    <row r="11" spans="2:14" ht="19.5" customHeight="1">
      <c r="B11" s="94"/>
      <c r="C11" s="93"/>
      <c r="D11" s="58" t="s">
        <v>60</v>
      </c>
      <c r="E11" s="93"/>
      <c r="F11" s="58" t="s">
        <v>61</v>
      </c>
      <c r="G11" s="93"/>
      <c r="H11" s="58" t="s">
        <v>63</v>
      </c>
      <c r="I11" s="93"/>
      <c r="J11" s="58" t="s">
        <v>63</v>
      </c>
      <c r="K11" s="93"/>
      <c r="L11" s="58" t="s">
        <v>66</v>
      </c>
      <c r="M11" s="93"/>
      <c r="N11" s="58" t="s">
        <v>67</v>
      </c>
    </row>
    <row r="12" spans="2:14" ht="15">
      <c r="B12" s="19"/>
      <c r="C12" s="57"/>
      <c r="D12" s="57" t="s">
        <v>98</v>
      </c>
      <c r="E12" s="19"/>
      <c r="F12" s="57" t="s">
        <v>98</v>
      </c>
      <c r="G12" s="19"/>
      <c r="H12" s="57" t="s">
        <v>98</v>
      </c>
      <c r="I12" s="19"/>
      <c r="J12" s="57" t="s">
        <v>98</v>
      </c>
      <c r="K12" s="19"/>
      <c r="L12" s="57" t="s">
        <v>98</v>
      </c>
      <c r="M12" s="19"/>
      <c r="N12" s="57" t="s">
        <v>98</v>
      </c>
    </row>
    <row r="13" spans="2:14" ht="14.25" customHeight="1">
      <c r="B13" s="19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6" ht="14.25" customHeight="1">
      <c r="B14" s="19"/>
      <c r="C14" s="57"/>
      <c r="D14" s="60"/>
      <c r="E14" s="57"/>
      <c r="F14" s="57"/>
      <c r="G14" s="57"/>
      <c r="H14" s="57"/>
      <c r="I14" s="57"/>
      <c r="J14" s="57"/>
      <c r="K14" s="57"/>
      <c r="L14" s="60"/>
      <c r="M14" s="60"/>
      <c r="N14" s="60"/>
      <c r="P14" s="76"/>
    </row>
    <row r="15" spans="2:14" ht="14.25" customHeight="1">
      <c r="B15" s="19" t="s">
        <v>99</v>
      </c>
      <c r="C15" s="57"/>
      <c r="D15" s="60"/>
      <c r="E15" s="57"/>
      <c r="F15" s="57"/>
      <c r="G15" s="57"/>
      <c r="H15" s="57"/>
      <c r="I15" s="57"/>
      <c r="J15" s="57"/>
      <c r="K15" s="57"/>
      <c r="L15" s="75"/>
      <c r="M15" s="60"/>
      <c r="N15" s="60"/>
    </row>
    <row r="16" spans="2:14" ht="14.25" customHeight="1">
      <c r="B16" s="71">
        <v>38718</v>
      </c>
      <c r="C16" s="57"/>
      <c r="D16" s="59">
        <v>7500</v>
      </c>
      <c r="E16" s="57"/>
      <c r="F16" s="57"/>
      <c r="G16" s="57"/>
      <c r="H16" s="57"/>
      <c r="I16" s="57"/>
      <c r="J16" s="57"/>
      <c r="K16" s="57"/>
      <c r="L16" s="74">
        <v>9161</v>
      </c>
      <c r="M16" s="60"/>
      <c r="N16" s="74">
        <f>SUM(D16:M16)</f>
        <v>16661</v>
      </c>
    </row>
    <row r="17" spans="2:14" ht="14.25" customHeight="1">
      <c r="B17" s="19"/>
      <c r="C17" s="57"/>
      <c r="D17" s="60"/>
      <c r="E17" s="57"/>
      <c r="F17" s="57"/>
      <c r="G17" s="57"/>
      <c r="H17" s="57"/>
      <c r="I17" s="57"/>
      <c r="J17" s="57"/>
      <c r="K17" s="57"/>
      <c r="L17" s="60"/>
      <c r="M17" s="60"/>
      <c r="N17" s="60"/>
    </row>
    <row r="18" spans="2:14" ht="14.25" customHeight="1">
      <c r="B18" s="19" t="s">
        <v>68</v>
      </c>
      <c r="C18" s="93"/>
      <c r="D18" s="60"/>
      <c r="E18" s="93"/>
      <c r="F18" s="57"/>
      <c r="G18" s="93"/>
      <c r="H18" s="57"/>
      <c r="I18" s="93"/>
      <c r="J18" s="57"/>
      <c r="K18" s="93"/>
      <c r="L18" s="60"/>
      <c r="M18" s="95"/>
      <c r="N18" s="60"/>
    </row>
    <row r="19" spans="2:14" ht="14.25" customHeight="1">
      <c r="B19" s="19" t="s">
        <v>69</v>
      </c>
      <c r="C19" s="93"/>
      <c r="D19" s="60" t="s">
        <v>2</v>
      </c>
      <c r="E19" s="93"/>
      <c r="F19" s="57" t="s">
        <v>2</v>
      </c>
      <c r="G19" s="93"/>
      <c r="H19" s="57" t="s">
        <v>2</v>
      </c>
      <c r="I19" s="93"/>
      <c r="J19" s="57" t="s">
        <v>2</v>
      </c>
      <c r="K19" s="93"/>
      <c r="L19" s="74">
        <v>-705</v>
      </c>
      <c r="M19" s="95"/>
      <c r="N19" s="74">
        <f>SUM(D19:M19)</f>
        <v>-705</v>
      </c>
    </row>
    <row r="20" spans="2:14" ht="14.25" customHeight="1">
      <c r="B20" s="19"/>
      <c r="C20" s="57"/>
      <c r="D20" s="60"/>
      <c r="E20" s="57"/>
      <c r="F20" s="57"/>
      <c r="G20" s="57"/>
      <c r="H20" s="57"/>
      <c r="I20" s="57"/>
      <c r="J20" s="57"/>
      <c r="K20" s="57"/>
      <c r="L20" s="60"/>
      <c r="M20" s="60"/>
      <c r="N20" s="60"/>
    </row>
    <row r="21" spans="2:14" ht="14.25" customHeight="1">
      <c r="B21" s="96" t="s">
        <v>70</v>
      </c>
      <c r="C21" s="93"/>
      <c r="D21" s="60"/>
      <c r="E21" s="93"/>
      <c r="F21" s="57"/>
      <c r="G21" s="93"/>
      <c r="H21" s="57"/>
      <c r="I21" s="93"/>
      <c r="J21" s="57"/>
      <c r="K21" s="93"/>
      <c r="L21" s="60"/>
      <c r="M21" s="95"/>
      <c r="N21" s="60"/>
    </row>
    <row r="22" spans="2:14" ht="14.25" customHeight="1">
      <c r="B22" s="96"/>
      <c r="C22" s="93"/>
      <c r="D22" s="60" t="s">
        <v>2</v>
      </c>
      <c r="E22" s="93"/>
      <c r="F22" s="57" t="s">
        <v>2</v>
      </c>
      <c r="G22" s="93"/>
      <c r="H22" s="57" t="s">
        <v>2</v>
      </c>
      <c r="I22" s="93"/>
      <c r="J22" s="57" t="s">
        <v>2</v>
      </c>
      <c r="K22" s="93"/>
      <c r="L22" s="60" t="s">
        <v>2</v>
      </c>
      <c r="M22" s="95"/>
      <c r="N22" s="60" t="s">
        <v>2</v>
      </c>
    </row>
    <row r="23" spans="2:14" ht="14.25" customHeight="1">
      <c r="B23" s="19"/>
      <c r="C23" s="57"/>
      <c r="D23" s="64"/>
      <c r="E23" s="57"/>
      <c r="F23" s="16"/>
      <c r="G23" s="57"/>
      <c r="H23" s="16"/>
      <c r="I23" s="57"/>
      <c r="J23" s="16"/>
      <c r="K23" s="57"/>
      <c r="L23" s="64"/>
      <c r="M23" s="60"/>
      <c r="N23" s="64"/>
    </row>
    <row r="24" spans="2:14" ht="14.25" customHeight="1">
      <c r="B24" s="96" t="s">
        <v>100</v>
      </c>
      <c r="C24" s="93"/>
      <c r="D24" s="72"/>
      <c r="E24" s="93"/>
      <c r="F24" s="73"/>
      <c r="G24" s="93"/>
      <c r="H24" s="73"/>
      <c r="I24" s="93"/>
      <c r="J24" s="73"/>
      <c r="K24" s="93"/>
      <c r="L24" s="72"/>
      <c r="M24" s="95"/>
      <c r="N24" s="72"/>
    </row>
    <row r="25" spans="2:14" ht="14.25" customHeight="1" thickBot="1">
      <c r="B25" s="96"/>
      <c r="C25" s="93"/>
      <c r="D25" s="61">
        <f>SUM(D16:D24)</f>
        <v>7500</v>
      </c>
      <c r="E25" s="93"/>
      <c r="F25" s="61">
        <f>SUM(F16:F24)</f>
        <v>0</v>
      </c>
      <c r="G25" s="93"/>
      <c r="H25" s="61">
        <f>SUM(H16:H24)</f>
        <v>0</v>
      </c>
      <c r="I25" s="93"/>
      <c r="J25" s="61">
        <f>SUM(J16:J24)</f>
        <v>0</v>
      </c>
      <c r="K25" s="93"/>
      <c r="L25" s="61">
        <f>SUM(L16:L24)</f>
        <v>8456</v>
      </c>
      <c r="M25" s="95"/>
      <c r="N25" s="61">
        <f>SUM(N16:N24)</f>
        <v>15956</v>
      </c>
    </row>
    <row r="26" ht="15.75" thickTop="1">
      <c r="B26" s="25"/>
    </row>
    <row r="27" ht="15">
      <c r="B27" s="3" t="s">
        <v>104</v>
      </c>
    </row>
    <row r="28" ht="15">
      <c r="B28" s="3" t="s">
        <v>114</v>
      </c>
    </row>
    <row r="29" ht="15">
      <c r="B29" s="25"/>
    </row>
    <row r="30" ht="15">
      <c r="B30" s="25"/>
    </row>
    <row r="31" ht="15">
      <c r="B31" s="25"/>
    </row>
    <row r="32" ht="15">
      <c r="B32" s="25"/>
    </row>
    <row r="33" ht="15">
      <c r="B33" s="25"/>
    </row>
    <row r="34" ht="15">
      <c r="B34" s="25"/>
    </row>
    <row r="35" ht="15">
      <c r="B35" s="25"/>
    </row>
    <row r="36" ht="15">
      <c r="B36" s="25"/>
    </row>
    <row r="37" ht="15">
      <c r="B37" s="25"/>
    </row>
    <row r="38" ht="15">
      <c r="B38" s="25"/>
    </row>
    <row r="39" ht="15">
      <c r="B39" s="25"/>
    </row>
    <row r="40" ht="15">
      <c r="B40" s="25"/>
    </row>
  </sheetData>
  <mergeCells count="28">
    <mergeCell ref="I24:I25"/>
    <mergeCell ref="K24:K25"/>
    <mergeCell ref="M24:M25"/>
    <mergeCell ref="B24:B25"/>
    <mergeCell ref="C24:C25"/>
    <mergeCell ref="E24:E25"/>
    <mergeCell ref="G24:G25"/>
    <mergeCell ref="M18:M19"/>
    <mergeCell ref="B21:B22"/>
    <mergeCell ref="C21:C22"/>
    <mergeCell ref="E21:E22"/>
    <mergeCell ref="G21:G22"/>
    <mergeCell ref="I21:I22"/>
    <mergeCell ref="K21:K22"/>
    <mergeCell ref="M21:M22"/>
    <mergeCell ref="C18:C19"/>
    <mergeCell ref="E18:E19"/>
    <mergeCell ref="G18:G19"/>
    <mergeCell ref="I18:I19"/>
    <mergeCell ref="K18:K19"/>
    <mergeCell ref="G10:G11"/>
    <mergeCell ref="I10:I11"/>
    <mergeCell ref="K10:K11"/>
    <mergeCell ref="M10:M11"/>
    <mergeCell ref="B2:F2"/>
    <mergeCell ref="B10:B11"/>
    <mergeCell ref="C10:C11"/>
    <mergeCell ref="E10:E11"/>
  </mergeCells>
  <printOptions/>
  <pageMargins left="0" right="0" top="0" bottom="0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9"/>
  <sheetViews>
    <sheetView view="pageBreakPreview" zoomScaleNormal="75" zoomScaleSheetLayoutView="100" workbookViewId="0" topLeftCell="A37">
      <selection activeCell="G9" sqref="G9"/>
    </sheetView>
  </sheetViews>
  <sheetFormatPr defaultColWidth="9.140625" defaultRowHeight="12.75"/>
  <cols>
    <col min="1" max="1" width="4.00390625" style="3" customWidth="1"/>
    <col min="2" max="2" width="65.8515625" style="3" customWidth="1"/>
    <col min="3" max="3" width="14.28125" style="3" hidden="1" customWidth="1"/>
    <col min="4" max="4" width="14.57421875" style="3" hidden="1" customWidth="1"/>
    <col min="5" max="5" width="6.8515625" style="3" customWidth="1"/>
    <col min="6" max="6" width="20.28125" style="3" customWidth="1"/>
    <col min="7" max="7" width="9.8515625" style="3" bestFit="1" customWidth="1"/>
    <col min="8" max="16384" width="9.140625" style="3" customWidth="1"/>
  </cols>
  <sheetData>
    <row r="2" spans="1:6" ht="14.25" customHeight="1">
      <c r="A2" s="65"/>
      <c r="B2" s="89" t="s">
        <v>97</v>
      </c>
      <c r="C2" s="89"/>
      <c r="D2" s="89"/>
      <c r="E2" s="89"/>
      <c r="F2" s="92"/>
    </row>
    <row r="3" spans="1:6" ht="14.25" customHeight="1">
      <c r="A3" s="66"/>
      <c r="B3" s="70" t="s">
        <v>96</v>
      </c>
      <c r="C3" s="67"/>
      <c r="D3" s="67"/>
      <c r="E3" s="67"/>
      <c r="F3" s="68"/>
    </row>
    <row r="4" spans="1:6" ht="14.25" customHeight="1">
      <c r="A4" s="40"/>
      <c r="B4" s="67" t="s">
        <v>102</v>
      </c>
      <c r="C4" s="67"/>
      <c r="D4" s="67"/>
      <c r="E4" s="67"/>
      <c r="F4" s="67"/>
    </row>
    <row r="5" spans="1:6" ht="14.25" customHeight="1">
      <c r="A5" s="40"/>
      <c r="B5" s="70"/>
      <c r="C5" s="67"/>
      <c r="D5" s="67"/>
      <c r="E5" s="67"/>
      <c r="F5" s="67"/>
    </row>
    <row r="6" ht="15">
      <c r="F6" s="35" t="s">
        <v>12</v>
      </c>
    </row>
    <row r="7" ht="15">
      <c r="F7" s="10" t="s">
        <v>71</v>
      </c>
    </row>
    <row r="8" ht="15">
      <c r="F8" s="10" t="s">
        <v>72</v>
      </c>
    </row>
    <row r="9" ht="15">
      <c r="F9" s="14" t="s">
        <v>50</v>
      </c>
    </row>
    <row r="10" ht="15">
      <c r="F10" s="18" t="s">
        <v>17</v>
      </c>
    </row>
    <row r="11" spans="2:6" ht="15">
      <c r="B11" s="63" t="s">
        <v>73</v>
      </c>
      <c r="F11" s="46"/>
    </row>
    <row r="12" spans="2:6" ht="15">
      <c r="B12" s="19"/>
      <c r="F12" s="46"/>
    </row>
    <row r="13" spans="2:6" ht="15">
      <c r="B13" s="19" t="s">
        <v>9</v>
      </c>
      <c r="F13" s="84">
        <v>-705</v>
      </c>
    </row>
    <row r="14" spans="2:6" ht="15">
      <c r="B14" s="19"/>
      <c r="F14" s="84"/>
    </row>
    <row r="15" spans="2:6" ht="15">
      <c r="B15" s="19" t="s">
        <v>74</v>
      </c>
      <c r="F15" s="84"/>
    </row>
    <row r="16" spans="2:6" ht="15">
      <c r="B16" s="19"/>
      <c r="F16" s="84"/>
    </row>
    <row r="17" spans="2:6" ht="15">
      <c r="B17" s="5" t="s">
        <v>75</v>
      </c>
      <c r="F17" s="84"/>
    </row>
    <row r="18" spans="2:6" ht="15">
      <c r="B18" s="5" t="s">
        <v>76</v>
      </c>
      <c r="F18" s="84">
        <v>21</v>
      </c>
    </row>
    <row r="19" spans="2:6" ht="15">
      <c r="B19" s="5" t="s">
        <v>77</v>
      </c>
      <c r="F19" s="84">
        <v>236</v>
      </c>
    </row>
    <row r="20" spans="2:6" ht="15">
      <c r="B20" s="5" t="s">
        <v>78</v>
      </c>
      <c r="F20" s="86">
        <v>7</v>
      </c>
    </row>
    <row r="21" spans="2:6" ht="15">
      <c r="B21" s="5" t="s">
        <v>79</v>
      </c>
      <c r="F21" s="84">
        <f>SUM(F13:F20)</f>
        <v>-441</v>
      </c>
    </row>
    <row r="22" spans="2:6" ht="15">
      <c r="B22" s="19"/>
      <c r="F22" s="84"/>
    </row>
    <row r="23" spans="2:6" ht="15">
      <c r="B23" s="5" t="s">
        <v>109</v>
      </c>
      <c r="F23" s="97">
        <v>381</v>
      </c>
    </row>
    <row r="24" spans="2:6" ht="15">
      <c r="B24" s="5" t="s">
        <v>107</v>
      </c>
      <c r="F24" s="97">
        <v>-33</v>
      </c>
    </row>
    <row r="25" spans="2:6" ht="15">
      <c r="B25" s="19" t="s">
        <v>80</v>
      </c>
      <c r="F25" s="97">
        <v>0</v>
      </c>
    </row>
    <row r="26" spans="2:6" ht="15">
      <c r="B26" s="19" t="s">
        <v>110</v>
      </c>
      <c r="F26" s="97">
        <v>-363</v>
      </c>
    </row>
    <row r="27" spans="2:6" ht="15">
      <c r="B27" s="19" t="s">
        <v>111</v>
      </c>
      <c r="F27" s="97">
        <v>-90</v>
      </c>
    </row>
    <row r="28" spans="2:6" ht="15">
      <c r="B28" s="19" t="s">
        <v>81</v>
      </c>
      <c r="F28" s="97">
        <v>0</v>
      </c>
    </row>
    <row r="29" spans="2:6" ht="15">
      <c r="B29" s="19" t="s">
        <v>112</v>
      </c>
      <c r="F29" s="97">
        <v>-133</v>
      </c>
    </row>
    <row r="30" spans="2:6" ht="15">
      <c r="B30" s="19" t="s">
        <v>82</v>
      </c>
      <c r="F30" s="97">
        <v>483</v>
      </c>
    </row>
    <row r="31" spans="2:6" ht="15">
      <c r="B31" s="19" t="s">
        <v>106</v>
      </c>
      <c r="F31" s="97">
        <v>130</v>
      </c>
    </row>
    <row r="32" spans="2:6" ht="15">
      <c r="B32" s="5" t="s">
        <v>117</v>
      </c>
      <c r="F32" s="86">
        <v>46</v>
      </c>
    </row>
    <row r="33" spans="2:6" ht="15">
      <c r="B33" s="5" t="s">
        <v>83</v>
      </c>
      <c r="F33" s="84">
        <f>SUM(F21:F32)</f>
        <v>-20</v>
      </c>
    </row>
    <row r="34" spans="2:6" ht="15">
      <c r="B34" s="19"/>
      <c r="F34" s="84"/>
    </row>
    <row r="35" spans="2:6" ht="15">
      <c r="B35" s="19" t="s">
        <v>84</v>
      </c>
      <c r="F35" s="84">
        <f>-(F18+F20)</f>
        <v>-28</v>
      </c>
    </row>
    <row r="36" spans="2:6" ht="15">
      <c r="B36" s="5" t="s">
        <v>85</v>
      </c>
      <c r="F36" s="87">
        <f>SUM(F33:F35)</f>
        <v>-48</v>
      </c>
    </row>
    <row r="37" spans="2:6" ht="15">
      <c r="B37" s="19"/>
      <c r="F37" s="84"/>
    </row>
    <row r="38" spans="2:6" ht="15">
      <c r="B38" s="37" t="s">
        <v>86</v>
      </c>
      <c r="F38" s="84"/>
    </row>
    <row r="39" spans="2:6" ht="15">
      <c r="B39" s="19"/>
      <c r="F39" s="84"/>
    </row>
    <row r="40" spans="2:6" ht="15">
      <c r="B40" s="5" t="s">
        <v>87</v>
      </c>
      <c r="F40" s="84">
        <v>-562</v>
      </c>
    </row>
    <row r="41" spans="2:6" ht="15">
      <c r="B41" s="5" t="s">
        <v>88</v>
      </c>
      <c r="F41" s="87">
        <f>SUM(F40:F40)</f>
        <v>-562</v>
      </c>
    </row>
    <row r="42" spans="2:6" ht="15">
      <c r="B42" s="19"/>
      <c r="F42" s="84"/>
    </row>
    <row r="43" spans="2:6" ht="15">
      <c r="B43" s="63" t="s">
        <v>89</v>
      </c>
      <c r="F43" s="84"/>
    </row>
    <row r="44" spans="2:6" ht="15">
      <c r="B44" s="19"/>
      <c r="F44" s="84"/>
    </row>
    <row r="45" spans="2:6" ht="15">
      <c r="B45" s="5" t="s">
        <v>90</v>
      </c>
      <c r="F45" s="84">
        <v>-45</v>
      </c>
    </row>
    <row r="46" spans="2:6" s="83" customFormat="1" ht="15">
      <c r="B46" s="5" t="s">
        <v>113</v>
      </c>
      <c r="F46" s="84">
        <v>484</v>
      </c>
    </row>
    <row r="47" spans="2:6" ht="15">
      <c r="B47" s="5" t="s">
        <v>91</v>
      </c>
      <c r="F47" s="84">
        <v>-7</v>
      </c>
    </row>
    <row r="48" spans="2:6" ht="15">
      <c r="B48" s="5" t="s">
        <v>92</v>
      </c>
      <c r="F48" s="87">
        <f>SUM(F45:F47)</f>
        <v>432</v>
      </c>
    </row>
    <row r="49" spans="2:6" ht="15">
      <c r="B49" s="19"/>
      <c r="F49" s="84"/>
    </row>
    <row r="50" ht="15">
      <c r="F50" s="84"/>
    </row>
    <row r="51" spans="2:6" ht="15">
      <c r="B51" s="5" t="s">
        <v>93</v>
      </c>
      <c r="F51" s="84">
        <f>F36+F41+F48</f>
        <v>-178</v>
      </c>
    </row>
    <row r="52" spans="2:6" ht="15">
      <c r="B52" s="5"/>
      <c r="F52" s="84"/>
    </row>
    <row r="53" spans="2:6" ht="15">
      <c r="B53" s="5" t="s">
        <v>94</v>
      </c>
      <c r="F53" s="84">
        <v>-1273</v>
      </c>
    </row>
    <row r="54" spans="2:6" ht="15">
      <c r="B54" s="5"/>
      <c r="F54" s="84"/>
    </row>
    <row r="55" spans="2:6" ht="15.75" thickBot="1">
      <c r="B55" s="5" t="s">
        <v>95</v>
      </c>
      <c r="F55" s="88">
        <f>SUM(F51:F54)</f>
        <v>-1451</v>
      </c>
    </row>
    <row r="56" ht="15.75" thickTop="1">
      <c r="F56" s="78"/>
    </row>
    <row r="57" ht="15">
      <c r="F57" s="79"/>
    </row>
    <row r="58" ht="15">
      <c r="B58" s="3" t="s">
        <v>115</v>
      </c>
    </row>
    <row r="59" ht="15">
      <c r="B59" s="3" t="s">
        <v>114</v>
      </c>
    </row>
  </sheetData>
  <mergeCells count="1">
    <mergeCell ref="B2:F2"/>
  </mergeCells>
  <printOptions/>
  <pageMargins left="0.75" right="0.75" top="0.75" bottom="0.7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2" customWidth="1"/>
    <col min="3" max="5" width="9.140625" style="1" customWidth="1"/>
    <col min="6" max="7" width="9.140625" style="2" customWidth="1"/>
  </cols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Airocom Technology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Airocom Technology Berhad</dc:creator>
  <cp:keywords/>
  <dc:description/>
  <cp:lastModifiedBy>Airocom Technology Berhad</cp:lastModifiedBy>
  <cp:lastPrinted>2006-05-25T09:49:09Z</cp:lastPrinted>
  <dcterms:created xsi:type="dcterms:W3CDTF">2006-04-21T03:40:50Z</dcterms:created>
  <dcterms:modified xsi:type="dcterms:W3CDTF">2006-05-25T09:51:30Z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